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50" windowHeight="9690" activeTab="0"/>
  </bookViews>
  <sheets>
    <sheet name="ПО и  напряжение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<sst xmlns="http://schemas.openxmlformats.org/spreadsheetml/2006/main" count="33" uniqueCount="27">
  <si>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январь</t>
  </si>
  <si>
    <t>Показатель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</si>
  <si>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</si>
  <si>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</si>
  <si>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</si>
  <si>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</si>
  <si>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</si>
  <si>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</si>
  <si>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</si>
  <si>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</si>
  <si>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</si>
  <si>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</si>
  <si>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</si>
  <si>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Прочие потребители в том числе:</t>
  </si>
  <si>
    <t xml:space="preserve"> эл. энергия      тыс. кВт.час</t>
  </si>
  <si>
    <t>на диапазоне напряжения СН2</t>
  </si>
  <si>
    <t>на диапазоне напряжения НН</t>
  </si>
  <si>
    <t xml:space="preserve"> мощность. мВт</t>
  </si>
  <si>
    <t xml:space="preserve"> эл. энергия тыс. кВт.час</t>
  </si>
  <si>
    <t>мощность,  мВт</t>
  </si>
  <si>
    <t>Население и приравненные к населению группы, тыс. кВт.час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</si>
  <si>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(ОАО "ПКС")</t>
  </si>
  <si>
    <t>ИТОГО   мощность, мВт</t>
  </si>
  <si>
    <t>Объем фактического полезного отпуска электроэнергии и мощности по тарифным группам по уровням напряжения за 2012г.                                     ОАО "Де-Кастринская  ТЭЦ"</t>
  </si>
  <si>
    <t>2012 год</t>
  </si>
  <si>
    <t>Сельскохозяйственные потребители, в том числе</t>
  </si>
  <si>
    <t>ИТОГО   эл. энергия   тыс. кВт. час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</si>
</sst>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</numFmts>
  <fonts count="41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 wrapText="1" indent="2"/>
    </xf>
    <xf numFmtId="0" fontId="1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view="pageBreakPreview" zoomScaleSheetLayoutView="100" workbookViewId="0" topLeftCell="A1">
      <selection activeCell="N25" sqref="A1:N25"/>
    </sheetView>
  </sheetViews>
  <sheetFormatPr defaultColWidth="9.33203125" defaultRowHeight="12.75"/>
  <cols>
    <col min="1" max="1" width="60.33203125" style="0" customWidth="1"/>
    <col min="14" max="14" width="11" style="0" customWidth="1"/>
  </cols>
  <sheetData>
    <row r="2" spans="1:13" ht="36.75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ht="14.25" customHeight="1"/>
    <row r="6" spans="1:14" ht="12.75">
      <c r="A6" s="1" t="s">
        <v>1</v>
      </c>
      <c r="B6" s="1" t="s">
        <v>0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7" t="s">
        <v>24</v>
      </c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5" t="s">
        <v>13</v>
      </c>
      <c r="B8" s="1">
        <f>1533.896-B22</f>
        <v>925.8729999999999</v>
      </c>
      <c r="C8" s="1">
        <f>1384.717-C22</f>
        <v>809.748</v>
      </c>
      <c r="D8" s="1">
        <f>1166.789-D22</f>
        <v>698.294</v>
      </c>
      <c r="E8" s="1">
        <f>1089.269-E22</f>
        <v>635.5070000000001</v>
      </c>
      <c r="F8" s="1">
        <f>892.83-F22</f>
        <v>529.037</v>
      </c>
      <c r="G8" s="1">
        <f>859.977-G22</f>
        <v>479.71599999999995</v>
      </c>
      <c r="H8" s="1">
        <f>793.22-H22</f>
        <v>451.052</v>
      </c>
      <c r="I8" s="1">
        <f>723.838-I22</f>
        <v>355.707</v>
      </c>
      <c r="J8" s="1">
        <f>770.74-J22</f>
        <v>379.357</v>
      </c>
      <c r="K8" s="1">
        <f>870.68-K22</f>
        <v>469.9789999999999</v>
      </c>
      <c r="L8" s="1">
        <f>1033.222-L22</f>
        <v>576.585</v>
      </c>
      <c r="M8" s="1">
        <f>1162.676-M22</f>
        <v>617.367</v>
      </c>
      <c r="N8" s="1">
        <f>SUM(B8:M8)</f>
        <v>6928.222000000001</v>
      </c>
    </row>
    <row r="9" spans="1:14" ht="12.75">
      <c r="A9" s="2" t="s">
        <v>14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4" t="s">
        <v>15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4" t="s">
        <v>16</v>
      </c>
      <c r="B11" s="1">
        <f>B8</f>
        <v>925.8729999999999</v>
      </c>
      <c r="C11" s="1">
        <f aca="true" t="shared" si="0" ref="C11:K11">C8</f>
        <v>809.748</v>
      </c>
      <c r="D11" s="1">
        <f t="shared" si="0"/>
        <v>698.294</v>
      </c>
      <c r="E11" s="1">
        <f t="shared" si="0"/>
        <v>635.5070000000001</v>
      </c>
      <c r="F11" s="1">
        <f t="shared" si="0"/>
        <v>529.037</v>
      </c>
      <c r="G11" s="1">
        <f t="shared" si="0"/>
        <v>479.71599999999995</v>
      </c>
      <c r="H11" s="1">
        <f t="shared" si="0"/>
        <v>451.052</v>
      </c>
      <c r="I11" s="1">
        <f t="shared" si="0"/>
        <v>355.707</v>
      </c>
      <c r="J11" s="1">
        <f t="shared" si="0"/>
        <v>379.357</v>
      </c>
      <c r="K11" s="1">
        <f t="shared" si="0"/>
        <v>469.9789999999999</v>
      </c>
      <c r="L11" s="1">
        <f>L8</f>
        <v>576.585</v>
      </c>
      <c r="M11" s="1">
        <f>M8</f>
        <v>617.367</v>
      </c>
      <c r="N11" s="1">
        <f>SUM(B11:M11)</f>
        <v>6928.222000000001</v>
      </c>
    </row>
    <row r="12" spans="1:14" ht="12.75">
      <c r="A12" s="2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4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4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6" ht="12.75">
      <c r="A15" s="5" t="s">
        <v>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P15" s="3"/>
    </row>
    <row r="16" spans="1:14" ht="12.75">
      <c r="A16" s="2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4" t="s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4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2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4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4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3.5" customHeight="1">
      <c r="A22" s="5" t="s">
        <v>20</v>
      </c>
      <c r="B22" s="1">
        <v>608.023</v>
      </c>
      <c r="C22" s="1">
        <v>574.969</v>
      </c>
      <c r="D22" s="1">
        <v>468.495</v>
      </c>
      <c r="E22" s="1">
        <v>453.762</v>
      </c>
      <c r="F22" s="1">
        <v>363.793</v>
      </c>
      <c r="G22" s="6">
        <v>380.261</v>
      </c>
      <c r="H22" s="1">
        <v>342.168</v>
      </c>
      <c r="I22" s="1">
        <v>368.131</v>
      </c>
      <c r="J22" s="1">
        <v>391.383</v>
      </c>
      <c r="K22" s="1">
        <v>400.701</v>
      </c>
      <c r="L22" s="1">
        <f>456.627+0.01</f>
        <v>456.637</v>
      </c>
      <c r="M22" s="1">
        <v>545.309</v>
      </c>
      <c r="N22" s="1">
        <f>SUM(B22:M22)</f>
        <v>5353.632</v>
      </c>
    </row>
    <row r="23" spans="1:14" ht="63" customHeight="1">
      <c r="A23" s="5" t="s">
        <v>21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/>
      <c r="N23" s="1"/>
    </row>
    <row r="24" spans="1:14" ht="12.75">
      <c r="A24" s="2" t="s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2" t="s">
        <v>26</v>
      </c>
      <c r="B25" s="1">
        <f>B22+B8</f>
        <v>1533.896</v>
      </c>
      <c r="C25" s="1">
        <f aca="true" t="shared" si="1" ref="C25:K25">C22+C8</f>
        <v>1384.717</v>
      </c>
      <c r="D25" s="1">
        <f t="shared" si="1"/>
        <v>1166.789</v>
      </c>
      <c r="E25" s="1">
        <f t="shared" si="1"/>
        <v>1089.269</v>
      </c>
      <c r="F25" s="1">
        <f t="shared" si="1"/>
        <v>892.83</v>
      </c>
      <c r="G25" s="1">
        <f t="shared" si="1"/>
        <v>859.977</v>
      </c>
      <c r="H25" s="1">
        <f t="shared" si="1"/>
        <v>793.22</v>
      </c>
      <c r="I25" s="1">
        <f t="shared" si="1"/>
        <v>723.838</v>
      </c>
      <c r="J25" s="1">
        <f t="shared" si="1"/>
        <v>770.74</v>
      </c>
      <c r="K25" s="1">
        <f t="shared" si="1"/>
        <v>870.68</v>
      </c>
      <c r="L25" s="1">
        <f>L22+L8</f>
        <v>1033.222</v>
      </c>
      <c r="M25" s="1">
        <f>M22+M8</f>
        <v>1162.676</v>
      </c>
      <c r="N25" s="1">
        <f>SUM(B25:M25)</f>
        <v>12281.854</v>
      </c>
    </row>
  </sheetData>
  <sheetProtection/>
  <mergeCells count="1">
    <mergeCell ref="A2:M2"/>
  </mergeCells>
  <printOptions/>
  <pageMargins left="0.31496062992125984" right="0.2755905511811024" top="0.31496062992125984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volchegurskaya.e</dc:creator>
  <cp:keywords/>
  <dc:description/>
  <cp:lastModifiedBy>Лещук</cp:lastModifiedBy>
  <cp:lastPrinted>2013-01-22T00:17:23Z</cp:lastPrinted>
  <dcterms:created xsi:type="dcterms:W3CDTF">2010-02-11T08:01:42Z</dcterms:created>
  <dcterms:modified xsi:type="dcterms:W3CDTF">2013-01-22T00:17:31Z</dcterms:modified>
  <cp:category/>
  <cp:version/>
  <cp:contentType/>
  <cp:contentStatus/>
</cp:coreProperties>
</file>